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S 8 MAY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51" i="1" l="1"/>
  <c r="B52" i="1"/>
  <c r="A50" i="1"/>
  <c r="A49" i="1"/>
  <c r="D12" i="1"/>
  <c r="E11" i="1" s="1"/>
  <c r="E4" i="1" l="1"/>
  <c r="E6" i="1"/>
  <c r="E8" i="1"/>
  <c r="E10" i="1"/>
  <c r="E3" i="1"/>
  <c r="E5" i="1"/>
  <c r="E7" i="1"/>
  <c r="E9" i="1"/>
  <c r="E12" i="1" l="1"/>
  <c r="B15" i="1" s="1"/>
</calcChain>
</file>

<file path=xl/sharedStrings.xml><?xml version="1.0" encoding="utf-8"?>
<sst xmlns="http://schemas.openxmlformats.org/spreadsheetml/2006/main" count="18" uniqueCount="17">
  <si>
    <t>BASE SCENARIO</t>
  </si>
  <si>
    <t>p</t>
  </si>
  <si>
    <t>P1</t>
  </si>
  <si>
    <t>P2</t>
  </si>
  <si>
    <t>P3</t>
  </si>
  <si>
    <t>P4</t>
  </si>
  <si>
    <t>O1</t>
  </si>
  <si>
    <t>O2</t>
  </si>
  <si>
    <t>O3</t>
  </si>
  <si>
    <t>O4</t>
  </si>
  <si>
    <t>NPV</t>
  </si>
  <si>
    <t>p x NPV</t>
  </si>
  <si>
    <r>
      <t>p x [NPV - E(NPV)]</t>
    </r>
    <r>
      <rPr>
        <vertAlign val="superscript"/>
        <sz val="11"/>
        <color theme="1"/>
        <rFont val="Calibri"/>
        <family val="2"/>
        <scheme val="minor"/>
      </rPr>
      <t>2</t>
    </r>
  </si>
  <si>
    <t>mean=</t>
  </si>
  <si>
    <t>SD=</t>
  </si>
  <si>
    <t>aprox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</si>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</sst>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9" fontId="1" fillId="2" borderId="0" xfId="0" applyNumberFormat="1" applyFont="1" applyFill="1"/>
    <xf numFmtId="9" fontId="0" fillId="0" borderId="0" xfId="0" applyNumberFormat="1"/>
    <xf numFmtId="0" fontId="2" fillId="0" borderId="0" xfId="0" applyFont="1"/>
    <xf numFmtId="3" fontId="0" fillId="0" borderId="0" xfId="0" applyNumberFormat="1"/>
    <xf numFmtId="3" fontId="1" fillId="2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3" fontId="2" fillId="2" borderId="0" xfId="0" applyNumberFormat="1" applyFont="1" applyFill="1"/>
    <xf numFmtId="3" fontId="0" fillId="2" borderId="0" xfId="0" applyNumberFormat="1" applyFill="1"/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 x NPV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Sheet1!$D$3:$D$11</c:f>
              <c:numCache>
                <c:formatCode>#,##0</c:formatCode>
                <c:ptCount val="9"/>
                <c:pt idx="0">
                  <c:v>-7500</c:v>
                </c:pt>
                <c:pt idx="1">
                  <c:v>-800</c:v>
                </c:pt>
                <c:pt idx="2">
                  <c:v>1000</c:v>
                </c:pt>
                <c:pt idx="3">
                  <c:v>9000</c:v>
                </c:pt>
                <c:pt idx="4">
                  <c:v>35000</c:v>
                </c:pt>
                <c:pt idx="5">
                  <c:v>17250</c:v>
                </c:pt>
                <c:pt idx="6">
                  <c:v>13500</c:v>
                </c:pt>
                <c:pt idx="7">
                  <c:v>8750</c:v>
                </c:pt>
                <c:pt idx="8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C-4775-AC09-2B15B6AE3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806320"/>
        <c:axId val="150806712"/>
      </c:barChart>
      <c:catAx>
        <c:axId val="150806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0806712"/>
        <c:crosses val="autoZero"/>
        <c:auto val="1"/>
        <c:lblAlgn val="ctr"/>
        <c:lblOffset val="100"/>
        <c:noMultiLvlLbl val="0"/>
      </c:catAx>
      <c:valAx>
        <c:axId val="15080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080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NPV of each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Sheet1!$B$3:$B$11</c:f>
              <c:numCache>
                <c:formatCode>#,##0</c:formatCode>
                <c:ptCount val="9"/>
                <c:pt idx="0">
                  <c:v>-150000</c:v>
                </c:pt>
                <c:pt idx="1">
                  <c:v>-10000</c:v>
                </c:pt>
                <c:pt idx="2">
                  <c:v>10000</c:v>
                </c:pt>
                <c:pt idx="3">
                  <c:v>75000</c:v>
                </c:pt>
                <c:pt idx="4">
                  <c:v>100000</c:v>
                </c:pt>
                <c:pt idx="5">
                  <c:v>115000</c:v>
                </c:pt>
                <c:pt idx="6">
                  <c:v>150000</c:v>
                </c:pt>
                <c:pt idx="7">
                  <c:v>175000</c:v>
                </c:pt>
                <c:pt idx="8">
                  <c:v>300000</c:v>
                </c:pt>
              </c:numCache>
            </c:numRef>
          </c:xVal>
          <c:yVal>
            <c:numRef>
              <c:f>Sheet1!$C$3:$C$11</c:f>
              <c:numCache>
                <c:formatCode>0%</c:formatCode>
                <c:ptCount val="9"/>
                <c:pt idx="0">
                  <c:v>0.05</c:v>
                </c:pt>
                <c:pt idx="1">
                  <c:v>0.08</c:v>
                </c:pt>
                <c:pt idx="2">
                  <c:v>0.1</c:v>
                </c:pt>
                <c:pt idx="3">
                  <c:v>0.12</c:v>
                </c:pt>
                <c:pt idx="4">
                  <c:v>0.35</c:v>
                </c:pt>
                <c:pt idx="5">
                  <c:v>0.15</c:v>
                </c:pt>
                <c:pt idx="6">
                  <c:v>0.09</c:v>
                </c:pt>
                <c:pt idx="7">
                  <c:v>0.05</c:v>
                </c:pt>
                <c:pt idx="8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77-4A77-87B2-7700096E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07496"/>
        <c:axId val="207318480"/>
      </c:scatterChart>
      <c:valAx>
        <c:axId val="15080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7318480"/>
        <c:crosses val="autoZero"/>
        <c:crossBetween val="midCat"/>
      </c:valAx>
      <c:valAx>
        <c:axId val="2073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080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Probabilitity of each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0-4B74-8B01-200F04CEE694}"/>
              </c:ext>
            </c:extLst>
          </c:dPt>
          <c:val>
            <c:numRef>
              <c:f>Sheet1!$C$3:$C$11</c:f>
              <c:numCache>
                <c:formatCode>0%</c:formatCode>
                <c:ptCount val="9"/>
                <c:pt idx="0">
                  <c:v>0.05</c:v>
                </c:pt>
                <c:pt idx="1">
                  <c:v>0.08</c:v>
                </c:pt>
                <c:pt idx="2">
                  <c:v>0.1</c:v>
                </c:pt>
                <c:pt idx="3">
                  <c:v>0.12</c:v>
                </c:pt>
                <c:pt idx="4">
                  <c:v>0.35</c:v>
                </c:pt>
                <c:pt idx="5">
                  <c:v>0.15</c:v>
                </c:pt>
                <c:pt idx="6">
                  <c:v>0.09</c:v>
                </c:pt>
                <c:pt idx="7">
                  <c:v>0.05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0-4B74-8B01-200F04CEE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19264"/>
        <c:axId val="207319656"/>
      </c:barChart>
      <c:catAx>
        <c:axId val="207319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7319656"/>
        <c:crosses val="autoZero"/>
        <c:auto val="1"/>
        <c:lblAlgn val="ctr"/>
        <c:lblOffset val="100"/>
        <c:noMultiLvlLbl val="0"/>
      </c:catAx>
      <c:valAx>
        <c:axId val="20731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731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1</xdr:row>
      <xdr:rowOff>60960</xdr:rowOff>
    </xdr:from>
    <xdr:to>
      <xdr:col>11</xdr:col>
      <xdr:colOff>449580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129540</xdr:colOff>
      <xdr:row>16</xdr:row>
      <xdr:rowOff>76200</xdr:rowOff>
    </xdr:from>
    <xdr:to>
      <xdr:col>11</xdr:col>
      <xdr:colOff>449580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99060</xdr:colOff>
      <xdr:row>31</xdr:row>
      <xdr:rowOff>175260</xdr:rowOff>
    </xdr:from>
    <xdr:to>
      <xdr:col>11</xdr:col>
      <xdr:colOff>419100</xdr:colOff>
      <xdr:row>46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50" zoomScaleNormal="150" workbookViewId="0">
      <selection activeCell="B50" sqref="B50"/>
    </sheetView>
  </sheetViews>
  <sheetFormatPr defaultRowHeight="15" x14ac:dyDescent="0.25"/>
  <cols>
    <col min="1" max="1" width="17.5703125" customWidth="1"/>
    <col min="2" max="2" width="10.7109375" bestFit="1" customWidth="1"/>
    <col min="4" max="4" width="9.140625" bestFit="1" customWidth="1"/>
    <col min="5" max="5" width="17.28515625" customWidth="1"/>
    <col min="6" max="6" width="13.7109375" bestFit="1" customWidth="1"/>
    <col min="7" max="7" width="12.7109375" bestFit="1" customWidth="1"/>
  </cols>
  <sheetData>
    <row r="1" spans="1:7" x14ac:dyDescent="0.25">
      <c r="A1" t="s">
        <v>16</v>
      </c>
    </row>
    <row r="2" spans="1:7" ht="17.25" x14ac:dyDescent="0.25">
      <c r="B2" s="4" t="s">
        <v>10</v>
      </c>
      <c r="C2" t="s">
        <v>1</v>
      </c>
      <c r="D2" t="s">
        <v>11</v>
      </c>
      <c r="E2" t="s">
        <v>12</v>
      </c>
    </row>
    <row r="3" spans="1:7" x14ac:dyDescent="0.25">
      <c r="A3" t="s">
        <v>5</v>
      </c>
      <c r="B3" s="8">
        <v>-150000</v>
      </c>
      <c r="C3" s="3">
        <v>0.05</v>
      </c>
      <c r="D3" s="5">
        <v>-7500</v>
      </c>
      <c r="E3" s="5">
        <f>C3*(B3-$D$12)^2</f>
        <v>2626632000</v>
      </c>
      <c r="F3" s="5"/>
    </row>
    <row r="4" spans="1:7" x14ac:dyDescent="0.25">
      <c r="A4" t="s">
        <v>4</v>
      </c>
      <c r="B4" s="8">
        <v>-10000</v>
      </c>
      <c r="C4" s="3">
        <v>0.08</v>
      </c>
      <c r="D4" s="5">
        <v>-800</v>
      </c>
      <c r="E4" s="5">
        <f t="shared" ref="E4:E11" si="0">C4*(B4-$D$12)^2</f>
        <v>636531200</v>
      </c>
    </row>
    <row r="5" spans="1:7" x14ac:dyDescent="0.25">
      <c r="A5" t="s">
        <v>3</v>
      </c>
      <c r="B5" s="8">
        <v>10000</v>
      </c>
      <c r="C5" s="3">
        <v>0.1</v>
      </c>
      <c r="D5" s="5">
        <v>1000</v>
      </c>
      <c r="E5" s="5">
        <f t="shared" si="0"/>
        <v>478864000</v>
      </c>
    </row>
    <row r="6" spans="1:7" x14ac:dyDescent="0.25">
      <c r="A6" t="s">
        <v>2</v>
      </c>
      <c r="B6" s="8">
        <v>75000</v>
      </c>
      <c r="C6" s="3">
        <v>0.12</v>
      </c>
      <c r="D6" s="5">
        <v>9000</v>
      </c>
      <c r="E6" s="5">
        <f t="shared" si="0"/>
        <v>2116800</v>
      </c>
    </row>
    <row r="7" spans="1:7" x14ac:dyDescent="0.25">
      <c r="A7" s="1" t="s">
        <v>0</v>
      </c>
      <c r="B7" s="9">
        <v>100000</v>
      </c>
      <c r="C7" s="2">
        <v>0.35</v>
      </c>
      <c r="D7" s="6">
        <v>35000</v>
      </c>
      <c r="E7" s="10">
        <f t="shared" si="0"/>
        <v>151424000</v>
      </c>
    </row>
    <row r="8" spans="1:7" x14ac:dyDescent="0.25">
      <c r="A8" t="s">
        <v>6</v>
      </c>
      <c r="B8" s="8">
        <v>115000</v>
      </c>
      <c r="C8" s="3">
        <v>0.15</v>
      </c>
      <c r="D8" s="5">
        <v>17250</v>
      </c>
      <c r="E8" s="5">
        <f t="shared" si="0"/>
        <v>192246000</v>
      </c>
    </row>
    <row r="9" spans="1:7" x14ac:dyDescent="0.25">
      <c r="A9" t="s">
        <v>7</v>
      </c>
      <c r="B9" s="8">
        <v>150000</v>
      </c>
      <c r="C9" s="3">
        <v>0.09</v>
      </c>
      <c r="D9" s="5">
        <v>13500</v>
      </c>
      <c r="E9" s="5">
        <f t="shared" si="0"/>
        <v>451137600</v>
      </c>
    </row>
    <row r="10" spans="1:7" x14ac:dyDescent="0.25">
      <c r="A10" t="s">
        <v>8</v>
      </c>
      <c r="B10" s="8">
        <v>175000</v>
      </c>
      <c r="C10" s="3">
        <v>0.05</v>
      </c>
      <c r="D10" s="5">
        <v>8750</v>
      </c>
      <c r="E10" s="5">
        <f t="shared" si="0"/>
        <v>458882000</v>
      </c>
    </row>
    <row r="11" spans="1:7" x14ac:dyDescent="0.25">
      <c r="A11" t="s">
        <v>9</v>
      </c>
      <c r="B11" s="8">
        <v>300000</v>
      </c>
      <c r="C11" s="3">
        <v>0.01</v>
      </c>
      <c r="D11" s="5">
        <v>3000</v>
      </c>
      <c r="E11" s="5">
        <f t="shared" si="0"/>
        <v>487526400</v>
      </c>
    </row>
    <row r="12" spans="1:7" x14ac:dyDescent="0.25">
      <c r="C12" s="3">
        <f>SUM(C3:C11)</f>
        <v>1</v>
      </c>
      <c r="D12" s="7">
        <f>D3+D4+D5+D6+D7+D8+D9+D10+D11</f>
        <v>79200</v>
      </c>
      <c r="E12" s="7">
        <f>E3+E4+E5+E6+E7+E8+E9+E10+E11</f>
        <v>5485360000</v>
      </c>
    </row>
    <row r="13" spans="1:7" x14ac:dyDescent="0.25">
      <c r="G13" s="5"/>
    </row>
    <row r="14" spans="1:7" x14ac:dyDescent="0.25">
      <c r="A14" s="11" t="s">
        <v>13</v>
      </c>
      <c r="B14" s="12">
        <v>79200</v>
      </c>
    </row>
    <row r="15" spans="1:7" x14ac:dyDescent="0.25">
      <c r="A15" s="11" t="s">
        <v>14</v>
      </c>
      <c r="B15" s="11">
        <f>(E12)^(1/2)</f>
        <v>74063.216241262431</v>
      </c>
    </row>
    <row r="49" spans="1:3" x14ac:dyDescent="0.25">
      <c r="A49">
        <f>(0-79200)/74063</f>
        <v>-1.0693598693004605</v>
      </c>
      <c r="B49">
        <v>-1.07</v>
      </c>
      <c r="C49" t="s">
        <v>15</v>
      </c>
    </row>
    <row r="50" spans="1:3" x14ac:dyDescent="0.25">
      <c r="A50">
        <f>(40000-79200)/74063</f>
        <v>-0.52927912722952086</v>
      </c>
      <c r="B50">
        <v>-0.53</v>
      </c>
      <c r="C50" t="s">
        <v>15</v>
      </c>
    </row>
    <row r="51" spans="1:3" x14ac:dyDescent="0.25">
      <c r="B51">
        <f>1-0.1423</f>
        <v>0.85770000000000002</v>
      </c>
    </row>
    <row r="52" spans="1:3" x14ac:dyDescent="0.25">
      <c r="B52">
        <f>1-0.2981</f>
        <v>0.70189999999999997</v>
      </c>
    </row>
  </sheetData>
  <pageMargins left="0.7" right="0.7" top="0.75" bottom="0.75" header="0.3" footer="0.3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Docentes do Iseg</cp:lastModifiedBy>
  <cp:lastPrinted>2016-04-27T16:58:05Z</cp:lastPrinted>
  <dcterms:created xsi:type="dcterms:W3CDTF">2015-05-13T14:11:56Z</dcterms:created>
  <dcterms:modified xsi:type="dcterms:W3CDTF">2018-05-08T08:25:53Z</dcterms:modified>
</cp:coreProperties>
</file>